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8195" windowHeight="11460" tabRatio="897" activeTab="0"/>
  </bookViews>
  <sheets>
    <sheet name="часть 1" sheetId="1" r:id="rId1"/>
    <sheet name="часть 2" sheetId="2" r:id="rId2"/>
    <sheet name="часть 3" sheetId="3" r:id="rId3"/>
  </sheets>
  <definedNames>
    <definedName name="_xlnm.Print_Titles" localSheetId="0">'часть 1'!$15:$15</definedName>
    <definedName name="_xlnm.Print_Area" localSheetId="0">'часть 1'!$A$1:$U$28</definedName>
    <definedName name="_xlnm.Print_Area" localSheetId="1">'часть 2'!$A$1:$X$18</definedName>
    <definedName name="_xlnm.Print_Area" localSheetId="2">'часть 3'!$A$1:$G$18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fullCalcOnLoad="1"/>
</workbook>
</file>

<file path=xl/sharedStrings.xml><?xml version="1.0" encoding="utf-8"?>
<sst xmlns="http://schemas.openxmlformats.org/spreadsheetml/2006/main" count="136" uniqueCount="83">
  <si>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</si>
  <si>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</si>
  <si>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</si>
  <si>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</si>
  <si>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</si>
  <si>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</si>
  <si>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</si>
  <si>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</si>
  <si>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</si>
  <si>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</si>
  <si>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</si>
  <si>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</si>
  <si>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</si>
  <si>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</si>
  <si>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</si>
  <si>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</si>
  <si>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</si>
  <si>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</si>
  <si>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</si>
  <si>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</si>
  <si>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</si>
  <si>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</si>
  <si>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</si>
  <si>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</si>
  <si>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</si>
  <si>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</si>
  <si>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</si>
  <si>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</si>
  <si>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</si>
  <si>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</si>
  <si>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</si>
  <si>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</si>
  <si>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</si>
  <si>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</si>
  <si>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</si>
  <si>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</si>
  <si>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</si>
  <si>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</si>
  <si>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</si>
  <si>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</si>
  <si>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</si>
  <si>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</si>
  <si>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</si>
  <si>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</si>
  <si>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</si>
  <si>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</si>
  <si>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</si>
  <si>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</si>
  <si>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</si>
  <si>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</si>
  <si>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</si>
  <si>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</si>
  <si>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</si>
  <si>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</si>
  <si>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 xml:space="preserve">электроснабжения </t>
  </si>
  <si>
    <r>
      <t>установка приборов учета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
</t>
    </r>
  </si>
  <si>
    <r>
      <t>ремонт или замена лифтового оборудования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
</t>
    </r>
  </si>
  <si>
    <r>
      <t>ремонт крыши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 </t>
    </r>
  </si>
  <si>
    <r>
      <t>ремонт подвальных помещений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</t>
    </r>
  </si>
  <si>
    <r>
      <t>разработка проектной документа-ции</t>
    </r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
</t>
    </r>
  </si>
  <si>
    <r>
      <t>проведение технического обследования</t>
    </r>
    <r>
      <rPr>
        <vertAlign val="superscript"/>
        <sz val="10"/>
        <color indexed="8"/>
        <rFont val="Times New Roman"/>
        <family val="1"/>
      </rPr>
      <t>7</t>
    </r>
  </si>
  <si>
    <r>
      <t xml:space="preserve">теплоснабжения </t>
    </r>
    <r>
      <rPr>
        <vertAlign val="superscript"/>
        <sz val="10"/>
        <color indexed="8"/>
        <rFont val="Times New Roman"/>
        <family val="1"/>
      </rPr>
      <t>1</t>
    </r>
  </si>
  <si>
    <t>Приложение 1</t>
  </si>
  <si>
    <t>в многоквартирных домах на 2017-2019 годы</t>
  </si>
  <si>
    <t>Начало проведения капитального ремонта  2017  год</t>
  </si>
  <si>
    <t>Начало проведения капитального ремонта  2018 год</t>
  </si>
  <si>
    <t>Начало проведения капитального ремонта  2019год</t>
  </si>
  <si>
    <t>кирпич</t>
  </si>
  <si>
    <t>Начало проведения капитального ремонта 2017  год</t>
  </si>
  <si>
    <t>Начало проведения капитального ремонта 2018год</t>
  </si>
  <si>
    <t>Начало проведения капитального ремонта 2019 год</t>
  </si>
  <si>
    <r>
      <t>Начало проведения капитального ремонта</t>
    </r>
    <r>
      <rPr>
        <u val="single"/>
        <sz val="10"/>
        <color indexed="8"/>
        <rFont val="Times New Roman"/>
        <family val="1"/>
      </rPr>
      <t xml:space="preserve"> 2017</t>
    </r>
    <r>
      <rPr>
        <sz val="10"/>
        <color indexed="8"/>
        <rFont val="Times New Roman"/>
        <family val="1"/>
      </rPr>
      <t xml:space="preserve">  год</t>
    </r>
  </si>
  <si>
    <r>
      <t>Начало проведения капитального ремонта</t>
    </r>
    <r>
      <rPr>
        <u val="single"/>
        <sz val="10"/>
        <color indexed="8"/>
        <rFont val="Times New Roman"/>
        <family val="1"/>
      </rPr>
      <t xml:space="preserve"> 2018</t>
    </r>
    <r>
      <rPr>
        <sz val="10"/>
        <color indexed="8"/>
        <rFont val="Times New Roman"/>
        <family val="1"/>
      </rPr>
      <t xml:space="preserve"> год</t>
    </r>
  </si>
  <si>
    <r>
      <t xml:space="preserve">Начало проведения капитального ремонта </t>
    </r>
    <r>
      <rPr>
        <u val="single"/>
        <sz val="10"/>
        <color indexed="8"/>
        <rFont val="Times New Roman"/>
        <family val="1"/>
      </rPr>
      <t>2019</t>
    </r>
    <r>
      <rPr>
        <sz val="10"/>
        <color indexed="8"/>
        <rFont val="Times New Roman"/>
        <family val="1"/>
      </rPr>
      <t xml:space="preserve"> год</t>
    </r>
  </si>
  <si>
    <t xml:space="preserve">к постановлению администрации Мирновского сельского поселения Торжокского района
Тверской области
</t>
  </si>
  <si>
    <t xml:space="preserve">от 19.02.2019       №   8                </t>
  </si>
  <si>
    <t>муниципального образования  Мирновское  сельское поселение  Торжокский район Тверской области</t>
  </si>
  <si>
    <t>Тверская область, Торжокский район,  д.Бубеньево  дом 5а</t>
  </si>
  <si>
    <t>Тверская область, Торжокский район,  д.Бубеньево  дом 5б</t>
  </si>
  <si>
    <t>Тверская область, Торжокский район,  д.Бубеньево  дом 5в</t>
  </si>
  <si>
    <t>Тверская область, Торжокский район,  пос.Мирный ул.Советская   дом 4</t>
  </si>
  <si>
    <t>Тверская область, Торжокский район,  пос.Мирный ул.Советская   дом 2</t>
  </si>
  <si>
    <t>Тверская область, Торжокский район,  пос.Мирный ул.Школьная   дом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</si>
</sst>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 wrapText="1"/>
    </xf>
    <xf numFmtId="172" fontId="46" fillId="0" borderId="0" xfId="0" applyNumberFormat="1" applyFont="1" applyFill="1" applyAlignment="1">
      <alignment wrapText="1"/>
    </xf>
    <xf numFmtId="0" fontId="46" fillId="0" borderId="0" xfId="0" applyFont="1" applyFill="1" applyAlignment="1">
      <alignment/>
    </xf>
    <xf numFmtId="172" fontId="48" fillId="0" borderId="0" xfId="0" applyNumberFormat="1" applyFont="1" applyFill="1" applyAlignment="1">
      <alignment wrapText="1"/>
    </xf>
    <xf numFmtId="4" fontId="46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/>
    </xf>
    <xf numFmtId="1" fontId="49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textRotation="90" wrapText="1"/>
    </xf>
    <xf numFmtId="0" fontId="46" fillId="0" borderId="10" xfId="0" applyFont="1" applyBorder="1" applyAlignment="1">
      <alignment textRotation="90"/>
    </xf>
    <xf numFmtId="1" fontId="49" fillId="0" borderId="10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W135"/>
  <sheetViews>
    <sheetView tabSelected="1" view="pageBreakPreview" zoomScaleNormal="120" zoomScaleSheetLayoutView="100" zoomScalePageLayoutView="0" workbookViewId="0" topLeftCell="A16">
      <selection activeCell="A28" sqref="A28:IV28"/>
    </sheetView>
  </sheetViews>
  <sheetFormatPr defaultColWidth="8.8515625" defaultRowHeight="15"/>
  <cols>
    <col min="1" max="1" width="6.421875" style="1" customWidth="1"/>
    <col min="2" max="2" width="33.7109375" style="1" customWidth="1"/>
    <col min="3" max="3" width="9.140625" style="2" customWidth="1"/>
    <col min="4" max="4" width="7.421875" style="2" customWidth="1"/>
    <col min="5" max="5" width="7.00390625" style="2" customWidth="1"/>
    <col min="6" max="6" width="6.00390625" style="2" customWidth="1"/>
    <col min="7" max="7" width="5.8515625" style="2" customWidth="1"/>
    <col min="8" max="8" width="8.28125" style="2" customWidth="1"/>
    <col min="9" max="9" width="9.8515625" style="2" bestFit="1" customWidth="1"/>
    <col min="10" max="10" width="15.28125" style="2" customWidth="1"/>
    <col min="11" max="11" width="12.8515625" style="2" customWidth="1"/>
    <col min="12" max="12" width="12.421875" style="2" customWidth="1"/>
    <col min="13" max="13" width="8.8515625" style="2" customWidth="1"/>
    <col min="14" max="14" width="10.140625" style="2" customWidth="1"/>
    <col min="15" max="15" width="12.421875" style="2" customWidth="1"/>
    <col min="16" max="16" width="9.421875" style="2" customWidth="1"/>
    <col min="17" max="17" width="11.57421875" style="2" customWidth="1"/>
    <col min="18" max="18" width="11.00390625" style="2" customWidth="1"/>
    <col min="19" max="19" width="11.28125" style="2" customWidth="1"/>
    <col min="20" max="20" width="17.28125" style="2" customWidth="1"/>
    <col min="21" max="21" width="13.421875" style="2" customWidth="1"/>
    <col min="22" max="23" width="10.00390625" style="2" bestFit="1" customWidth="1"/>
    <col min="24" max="16384" width="8.8515625" style="2" customWidth="1"/>
  </cols>
  <sheetData>
    <row r="1" spans="1:23" s="31" customFormat="1" ht="21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8" t="s">
        <v>62</v>
      </c>
      <c r="S1" s="78"/>
      <c r="T1" s="78"/>
      <c r="U1" s="78"/>
      <c r="V1" s="78"/>
      <c r="W1" s="78"/>
    </row>
    <row r="2" spans="1:23" s="31" customFormat="1" ht="48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9" t="s">
        <v>74</v>
      </c>
      <c r="S2" s="79"/>
      <c r="T2" s="79"/>
      <c r="U2" s="79"/>
      <c r="V2" s="30"/>
      <c r="W2" s="30"/>
    </row>
    <row r="3" spans="1:23" s="31" customFormat="1" ht="21.75" customHeight="1">
      <c r="A3" s="81"/>
      <c r="B3" s="81"/>
      <c r="C3" s="81"/>
      <c r="D3" s="81"/>
      <c r="E3" s="81"/>
      <c r="F3" s="81"/>
      <c r="G3" s="81"/>
      <c r="H3" s="81"/>
      <c r="I3" s="81"/>
      <c r="J3" s="32"/>
      <c r="K3" s="32"/>
      <c r="L3" s="32"/>
      <c r="M3" s="32"/>
      <c r="N3" s="32"/>
      <c r="O3" s="32"/>
      <c r="P3" s="32"/>
      <c r="Q3" s="35"/>
      <c r="R3" s="79" t="s">
        <v>75</v>
      </c>
      <c r="S3" s="79"/>
      <c r="T3" s="79"/>
      <c r="U3" s="79"/>
      <c r="V3" s="79"/>
      <c r="W3" s="79"/>
    </row>
    <row r="4" spans="1:20" s="31" customFormat="1" ht="21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32"/>
      <c r="S4" s="34"/>
      <c r="T4" s="33"/>
    </row>
    <row r="5" spans="1:20" s="31" customFormat="1" ht="21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32"/>
      <c r="S5" s="34"/>
      <c r="T5" s="33"/>
    </row>
    <row r="6" spans="1:20" ht="18" customHeight="1">
      <c r="A6" s="68" t="s">
        <v>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9" customHeight="1">
      <c r="A7" s="68" t="s">
        <v>33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10.5" customHeight="1">
      <c r="A8" s="68" t="s">
        <v>63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1" ht="10.5" customHeight="1">
      <c r="A9" s="69" t="s">
        <v>76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1"/>
    </row>
    <row r="10" spans="1:20" ht="23.25" customHeight="1">
      <c r="A10" s="70" t="s">
        <v>34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1"/>
    </row>
    <row r="11" spans="1:21" ht="21.75" customHeight="1">
      <c r="A11" s="72" t="s">
        <v>0</v>
      </c>
      <c r="B11" s="72" t="s">
        <v>11</v>
      </c>
      <c r="C11" s="86" t="s">
        <v>12</v>
      </c>
      <c r="D11" s="87"/>
      <c r="E11" s="91">
        <v>63</v>
      </c>
      <c r="F11" s="91" t="s">
        <v>13</v>
      </c>
      <c r="G11" s="91" t="s">
        <v>14</v>
      </c>
      <c r="H11" s="65" t="s">
        <v>15</v>
      </c>
      <c r="I11" s="75" t="s">
        <v>16</v>
      </c>
      <c r="J11" s="76"/>
      <c r="K11" s="65" t="s">
        <v>17</v>
      </c>
      <c r="L11" s="88" t="s">
        <v>18</v>
      </c>
      <c r="M11" s="89"/>
      <c r="N11" s="89"/>
      <c r="O11" s="89"/>
      <c r="P11" s="89"/>
      <c r="Q11" s="90"/>
      <c r="R11" s="65" t="s">
        <v>19</v>
      </c>
      <c r="S11" s="65" t="s">
        <v>20</v>
      </c>
      <c r="T11" s="80" t="s">
        <v>51</v>
      </c>
      <c r="U11" s="80"/>
    </row>
    <row r="12" spans="1:21" ht="21.75" customHeight="1">
      <c r="A12" s="73"/>
      <c r="B12" s="73"/>
      <c r="C12" s="65" t="s">
        <v>21</v>
      </c>
      <c r="D12" s="65" t="s">
        <v>22</v>
      </c>
      <c r="E12" s="92"/>
      <c r="F12" s="92"/>
      <c r="G12" s="92"/>
      <c r="H12" s="66"/>
      <c r="I12" s="65" t="s">
        <v>23</v>
      </c>
      <c r="J12" s="65" t="s">
        <v>24</v>
      </c>
      <c r="K12" s="66"/>
      <c r="L12" s="65" t="s">
        <v>44</v>
      </c>
      <c r="M12" s="80" t="s">
        <v>25</v>
      </c>
      <c r="N12" s="80"/>
      <c r="O12" s="80"/>
      <c r="P12" s="80"/>
      <c r="Q12" s="80"/>
      <c r="R12" s="66"/>
      <c r="S12" s="66"/>
      <c r="T12" s="80"/>
      <c r="U12" s="80"/>
    </row>
    <row r="13" spans="1:21" ht="231.75" customHeight="1">
      <c r="A13" s="73"/>
      <c r="B13" s="73"/>
      <c r="C13" s="66"/>
      <c r="D13" s="66"/>
      <c r="E13" s="92"/>
      <c r="F13" s="92"/>
      <c r="G13" s="92"/>
      <c r="H13" s="67"/>
      <c r="I13" s="67"/>
      <c r="J13" s="67"/>
      <c r="K13" s="67"/>
      <c r="L13" s="67"/>
      <c r="M13" s="5" t="s">
        <v>31</v>
      </c>
      <c r="N13" s="5" t="s">
        <v>26</v>
      </c>
      <c r="O13" s="5" t="s">
        <v>30</v>
      </c>
      <c r="P13" s="5" t="s">
        <v>40</v>
      </c>
      <c r="Q13" s="5" t="s">
        <v>41</v>
      </c>
      <c r="R13" s="67"/>
      <c r="S13" s="67"/>
      <c r="T13" s="99" t="s">
        <v>53</v>
      </c>
      <c r="U13" s="99" t="s">
        <v>52</v>
      </c>
    </row>
    <row r="14" spans="1:22" ht="22.5" customHeight="1">
      <c r="A14" s="74"/>
      <c r="B14" s="74"/>
      <c r="C14" s="67"/>
      <c r="D14" s="67"/>
      <c r="E14" s="93"/>
      <c r="F14" s="93"/>
      <c r="G14" s="93"/>
      <c r="H14" s="4" t="s">
        <v>2</v>
      </c>
      <c r="I14" s="4" t="s">
        <v>2</v>
      </c>
      <c r="J14" s="4" t="s">
        <v>2</v>
      </c>
      <c r="K14" s="4" t="s">
        <v>27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35</v>
      </c>
      <c r="S14" s="4" t="s">
        <v>35</v>
      </c>
      <c r="T14" s="99"/>
      <c r="U14" s="99"/>
      <c r="V14" s="8"/>
    </row>
    <row r="15" spans="1:22" ht="12.75">
      <c r="A15" s="42">
        <v>1</v>
      </c>
      <c r="B15" s="42">
        <v>2</v>
      </c>
      <c r="C15" s="7">
        <v>3</v>
      </c>
      <c r="D15" s="7">
        <v>4</v>
      </c>
      <c r="E15" s="7">
        <v>6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8"/>
    </row>
    <row r="16" spans="1:21" ht="28.5" customHeight="1">
      <c r="A16" s="94" t="s">
        <v>43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</row>
    <row r="17" spans="1:21" ht="25.5" customHeight="1">
      <c r="A17" s="77" t="s">
        <v>6</v>
      </c>
      <c r="B17" s="77"/>
      <c r="C17" s="7"/>
      <c r="D17" s="7"/>
      <c r="E17" s="7"/>
      <c r="F17" s="7"/>
      <c r="G17" s="7"/>
      <c r="H17" s="64">
        <f>H23+H24+H25+H26+H27+H28</f>
        <v>3671.3999999999996</v>
      </c>
      <c r="I17" s="64">
        <f aca="true" t="shared" si="0" ref="I17:O17">I23+I24+I25+I26+I27+I28</f>
        <v>3334.2</v>
      </c>
      <c r="J17" s="64">
        <f t="shared" si="0"/>
        <v>1640.9</v>
      </c>
      <c r="K17" s="64">
        <f t="shared" si="0"/>
        <v>201</v>
      </c>
      <c r="L17" s="64">
        <f t="shared" si="0"/>
        <v>8653733.28</v>
      </c>
      <c r="M17" s="64">
        <f t="shared" si="0"/>
        <v>0</v>
      </c>
      <c r="N17" s="64">
        <f t="shared" si="0"/>
        <v>0</v>
      </c>
      <c r="O17" s="64">
        <f t="shared" si="0"/>
        <v>8653733.28</v>
      </c>
      <c r="P17" s="7">
        <f>P23</f>
        <v>0</v>
      </c>
      <c r="Q17" s="7">
        <f>Q23</f>
        <v>0</v>
      </c>
      <c r="R17" s="7">
        <f>O17/I17</f>
        <v>2595.4451682562535</v>
      </c>
      <c r="S17" s="7">
        <f>S23</f>
        <v>7920</v>
      </c>
      <c r="T17" s="7">
        <v>2019</v>
      </c>
      <c r="U17" s="7">
        <v>2019</v>
      </c>
    </row>
    <row r="18" spans="1:21" ht="17.25" customHeight="1">
      <c r="A18" s="94" t="s">
        <v>64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</row>
    <row r="19" spans="1:21" ht="16.5" customHeight="1">
      <c r="A19" s="42"/>
      <c r="B19" s="43"/>
      <c r="C19" s="29"/>
      <c r="D19" s="29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7"/>
      <c r="T19" s="7"/>
      <c r="U19" s="29"/>
    </row>
    <row r="20" spans="1:21" ht="24" customHeight="1">
      <c r="A20" s="97" t="s">
        <v>65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ht="18" customHeight="1">
      <c r="A21" s="42"/>
      <c r="B21" s="42"/>
      <c r="C21" s="6"/>
      <c r="D21" s="6"/>
      <c r="E21" s="2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4.25" customHeight="1">
      <c r="A22" s="83" t="s">
        <v>66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</row>
    <row r="23" spans="1:21" s="11" customFormat="1" ht="41.25" customHeight="1">
      <c r="A23" s="44">
        <v>1</v>
      </c>
      <c r="B23" s="45" t="s">
        <v>77</v>
      </c>
      <c r="C23" s="44">
        <v>1978</v>
      </c>
      <c r="D23" s="44"/>
      <c r="E23" s="46" t="s">
        <v>67</v>
      </c>
      <c r="F23" s="44">
        <v>2</v>
      </c>
      <c r="G23" s="44">
        <v>3</v>
      </c>
      <c r="H23" s="44">
        <v>564</v>
      </c>
      <c r="I23" s="47">
        <v>515.5</v>
      </c>
      <c r="J23" s="44">
        <v>238.5</v>
      </c>
      <c r="K23" s="44">
        <v>47</v>
      </c>
      <c r="L23" s="62">
        <f>'часть 2'!C13</f>
        <v>1731834</v>
      </c>
      <c r="M23" s="62">
        <v>0</v>
      </c>
      <c r="N23" s="62">
        <v>0</v>
      </c>
      <c r="O23" s="62">
        <f aca="true" t="shared" si="1" ref="O23:O28">L23</f>
        <v>1731834</v>
      </c>
      <c r="P23" s="62">
        <v>0</v>
      </c>
      <c r="Q23" s="62">
        <v>0</v>
      </c>
      <c r="R23" s="44">
        <f aca="true" t="shared" si="2" ref="R23:R28">L23/I23</f>
        <v>3359.5227934044615</v>
      </c>
      <c r="S23" s="36">
        <v>7920</v>
      </c>
      <c r="T23" s="7">
        <v>2019</v>
      </c>
      <c r="U23" s="7">
        <v>2019</v>
      </c>
    </row>
    <row r="24" spans="1:21" s="48" customFormat="1" ht="41.25" customHeight="1">
      <c r="A24" s="6">
        <v>2</v>
      </c>
      <c r="B24" s="45" t="s">
        <v>78</v>
      </c>
      <c r="C24" s="6">
        <v>1978</v>
      </c>
      <c r="D24" s="6"/>
      <c r="E24" s="46" t="s">
        <v>67</v>
      </c>
      <c r="F24" s="44">
        <v>2</v>
      </c>
      <c r="G24" s="6">
        <v>3</v>
      </c>
      <c r="H24" s="6">
        <v>976.9</v>
      </c>
      <c r="I24" s="38">
        <v>887.7</v>
      </c>
      <c r="J24" s="38">
        <v>138.7</v>
      </c>
      <c r="K24" s="6">
        <v>40</v>
      </c>
      <c r="L24" s="63">
        <f>'часть 2'!C14</f>
        <v>1731834</v>
      </c>
      <c r="M24" s="62">
        <v>0</v>
      </c>
      <c r="N24" s="62">
        <v>0</v>
      </c>
      <c r="O24" s="62">
        <f t="shared" si="1"/>
        <v>1731834</v>
      </c>
      <c r="P24" s="62">
        <v>0</v>
      </c>
      <c r="Q24" s="62">
        <v>0</v>
      </c>
      <c r="R24" s="44">
        <f t="shared" si="2"/>
        <v>1950.9226089895235</v>
      </c>
      <c r="S24" s="36">
        <v>7920</v>
      </c>
      <c r="T24" s="7">
        <v>2019</v>
      </c>
      <c r="U24" s="7">
        <v>2019</v>
      </c>
    </row>
    <row r="25" spans="1:21" s="48" customFormat="1" ht="41.25" customHeight="1">
      <c r="A25" s="6">
        <v>3</v>
      </c>
      <c r="B25" s="45" t="s">
        <v>79</v>
      </c>
      <c r="C25" s="6">
        <v>1978</v>
      </c>
      <c r="D25" s="6"/>
      <c r="E25" s="46" t="s">
        <v>67</v>
      </c>
      <c r="F25" s="44">
        <v>2</v>
      </c>
      <c r="G25" s="6">
        <v>3</v>
      </c>
      <c r="H25" s="6">
        <v>913.3</v>
      </c>
      <c r="I25" s="38">
        <v>827.4</v>
      </c>
      <c r="J25" s="6">
        <v>160.1</v>
      </c>
      <c r="K25" s="6">
        <v>44</v>
      </c>
      <c r="L25" s="63">
        <f>'часть 2'!C15</f>
        <v>1731834</v>
      </c>
      <c r="M25" s="62">
        <v>0</v>
      </c>
      <c r="N25" s="62">
        <v>0</v>
      </c>
      <c r="O25" s="62">
        <f t="shared" si="1"/>
        <v>1731834</v>
      </c>
      <c r="P25" s="62">
        <v>0</v>
      </c>
      <c r="Q25" s="62">
        <v>0</v>
      </c>
      <c r="R25" s="44">
        <f t="shared" si="2"/>
        <v>2093.1036983321246</v>
      </c>
      <c r="S25" s="36">
        <v>7920</v>
      </c>
      <c r="T25" s="7">
        <v>2019</v>
      </c>
      <c r="U25" s="7">
        <v>2019</v>
      </c>
    </row>
    <row r="26" spans="1:21" s="48" customFormat="1" ht="25.5" customHeight="1">
      <c r="A26" s="6">
        <v>4</v>
      </c>
      <c r="B26" s="45" t="s">
        <v>82</v>
      </c>
      <c r="C26" s="6">
        <v>1964</v>
      </c>
      <c r="D26" s="6"/>
      <c r="E26" s="46" t="s">
        <v>67</v>
      </c>
      <c r="F26" s="44">
        <v>2</v>
      </c>
      <c r="G26" s="6">
        <v>2</v>
      </c>
      <c r="H26" s="6">
        <v>517.2</v>
      </c>
      <c r="I26" s="38">
        <v>457.2</v>
      </c>
      <c r="J26" s="38">
        <f>I26</f>
        <v>457.2</v>
      </c>
      <c r="K26" s="6">
        <v>28</v>
      </c>
      <c r="L26" s="63">
        <f>'часть 2'!C16</f>
        <v>1450333.08</v>
      </c>
      <c r="M26" s="62">
        <v>0</v>
      </c>
      <c r="N26" s="62">
        <v>0</v>
      </c>
      <c r="O26" s="62">
        <f t="shared" si="1"/>
        <v>1450333.08</v>
      </c>
      <c r="P26" s="62">
        <v>0</v>
      </c>
      <c r="Q26" s="62">
        <v>0</v>
      </c>
      <c r="R26" s="44">
        <f t="shared" si="2"/>
        <v>3172.2070866141735</v>
      </c>
      <c r="S26" s="36">
        <v>7920</v>
      </c>
      <c r="T26" s="7">
        <v>2019</v>
      </c>
      <c r="U26" s="7">
        <v>2019</v>
      </c>
    </row>
    <row r="27" spans="1:21" s="49" customFormat="1" ht="25.5">
      <c r="A27" s="37">
        <v>5</v>
      </c>
      <c r="B27" s="45" t="s">
        <v>81</v>
      </c>
      <c r="C27" s="51">
        <v>1968</v>
      </c>
      <c r="D27" s="56">
        <v>2017</v>
      </c>
      <c r="E27" s="46" t="s">
        <v>67</v>
      </c>
      <c r="F27" s="44">
        <v>2</v>
      </c>
      <c r="G27" s="37">
        <v>1</v>
      </c>
      <c r="H27" s="37">
        <v>388</v>
      </c>
      <c r="I27" s="37">
        <v>358</v>
      </c>
      <c r="J27" s="37">
        <v>358</v>
      </c>
      <c r="K27" s="37">
        <v>20</v>
      </c>
      <c r="L27" s="63">
        <f>'часть 2'!C17</f>
        <v>1144999.8</v>
      </c>
      <c r="M27" s="62">
        <v>0</v>
      </c>
      <c r="N27" s="62">
        <v>0</v>
      </c>
      <c r="O27" s="62">
        <f t="shared" si="1"/>
        <v>1144999.8</v>
      </c>
      <c r="P27" s="62">
        <v>0</v>
      </c>
      <c r="Q27" s="62">
        <v>0</v>
      </c>
      <c r="R27" s="44">
        <f t="shared" si="2"/>
        <v>3198.323463687151</v>
      </c>
      <c r="S27" s="36">
        <v>7920</v>
      </c>
      <c r="T27" s="7">
        <v>2019</v>
      </c>
      <c r="U27" s="7">
        <v>2019</v>
      </c>
    </row>
    <row r="28" spans="1:21" s="49" customFormat="1" ht="25.5">
      <c r="A28" s="37">
        <v>6</v>
      </c>
      <c r="B28" s="52" t="s">
        <v>80</v>
      </c>
      <c r="C28" s="51">
        <v>1964</v>
      </c>
      <c r="E28" s="37" t="s">
        <v>67</v>
      </c>
      <c r="F28" s="6">
        <v>2</v>
      </c>
      <c r="G28" s="37">
        <v>1</v>
      </c>
      <c r="H28" s="57">
        <v>312</v>
      </c>
      <c r="I28" s="37">
        <v>288.4</v>
      </c>
      <c r="J28" s="37">
        <f>I28</f>
        <v>288.4</v>
      </c>
      <c r="K28" s="37">
        <v>22</v>
      </c>
      <c r="L28" s="63">
        <f>'часть 2'!C18</f>
        <v>862898.4</v>
      </c>
      <c r="M28" s="63">
        <v>0</v>
      </c>
      <c r="N28" s="63">
        <v>0</v>
      </c>
      <c r="O28" s="63">
        <f t="shared" si="1"/>
        <v>862898.4</v>
      </c>
      <c r="P28" s="63">
        <v>0</v>
      </c>
      <c r="Q28" s="63">
        <v>0</v>
      </c>
      <c r="R28" s="6">
        <f t="shared" si="2"/>
        <v>2992.0194174757285</v>
      </c>
      <c r="S28" s="4">
        <v>7920</v>
      </c>
      <c r="T28" s="7">
        <v>2019</v>
      </c>
      <c r="U28" s="7">
        <v>2019</v>
      </c>
    </row>
    <row r="29" spans="2:3" s="9" customFormat="1" ht="12.75">
      <c r="B29" s="10"/>
      <c r="C29" s="10"/>
    </row>
    <row r="30" spans="2:3" s="9" customFormat="1" ht="12.75">
      <c r="B30" s="10"/>
      <c r="C30" s="10"/>
    </row>
    <row r="31" spans="1:20" s="11" customFormat="1" ht="12.75">
      <c r="A31" s="9"/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11" customFormat="1" ht="12.75">
      <c r="A32" s="9"/>
      <c r="B32" s="10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11" customFormat="1" ht="12.75">
      <c r="A33" s="9"/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11" customFormat="1" ht="12.75">
      <c r="A34" s="9"/>
      <c r="B34" s="10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11" customFormat="1" ht="12.75">
      <c r="A35" s="9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11" customFormat="1" ht="12.75">
      <c r="A36" s="9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11" customFormat="1" ht="12.75">
      <c r="A37" s="9"/>
      <c r="B37" s="10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11" customFormat="1" ht="12.75">
      <c r="A38" s="9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11" customFormat="1" ht="12.7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11" customFormat="1" ht="12.75">
      <c r="A40" s="9"/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11" customFormat="1" ht="12.7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11" customFormat="1" ht="12.75" customHeight="1">
      <c r="A42" s="9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11" customFormat="1" ht="12.75">
      <c r="A43" s="9"/>
      <c r="B43" s="10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3" s="11" customFormat="1" ht="12.75">
      <c r="A44" s="41"/>
      <c r="B44" s="10"/>
      <c r="C44" s="10"/>
    </row>
    <row r="45" spans="1:3" s="11" customFormat="1" ht="12.75">
      <c r="A45" s="41"/>
      <c r="B45" s="10"/>
      <c r="C45" s="10"/>
    </row>
    <row r="46" spans="1:3" s="11" customFormat="1" ht="12.75">
      <c r="A46" s="41"/>
      <c r="B46" s="10"/>
      <c r="C46" s="10"/>
    </row>
    <row r="47" spans="1:3" s="11" customFormat="1" ht="12.75">
      <c r="A47" s="41"/>
      <c r="B47" s="10"/>
      <c r="C47" s="10"/>
    </row>
    <row r="48" spans="1:3" s="11" customFormat="1" ht="12.75">
      <c r="A48" s="41"/>
      <c r="B48" s="10"/>
      <c r="C48" s="10"/>
    </row>
    <row r="49" spans="1:3" s="11" customFormat="1" ht="12.75">
      <c r="A49" s="41"/>
      <c r="B49" s="10"/>
      <c r="C49" s="10"/>
    </row>
    <row r="50" spans="1:3" s="11" customFormat="1" ht="12.75">
      <c r="A50" s="41"/>
      <c r="B50" s="10"/>
      <c r="C50" s="10"/>
    </row>
    <row r="51" spans="1:3" s="11" customFormat="1" ht="12.75">
      <c r="A51" s="41"/>
      <c r="B51" s="10"/>
      <c r="C51" s="10"/>
    </row>
    <row r="52" spans="1:3" s="11" customFormat="1" ht="12.75">
      <c r="A52" s="41"/>
      <c r="B52" s="10"/>
      <c r="C52" s="10"/>
    </row>
    <row r="53" spans="1:3" s="11" customFormat="1" ht="12.75">
      <c r="A53" s="41"/>
      <c r="B53" s="10"/>
      <c r="C53" s="10"/>
    </row>
    <row r="54" spans="1:3" s="11" customFormat="1" ht="15" customHeight="1">
      <c r="A54" s="41"/>
      <c r="B54" s="10"/>
      <c r="C54" s="10"/>
    </row>
    <row r="55" spans="1:3" s="11" customFormat="1" ht="12.75">
      <c r="A55" s="41"/>
      <c r="B55" s="10"/>
      <c r="C55" s="10"/>
    </row>
    <row r="56" spans="1:3" s="11" customFormat="1" ht="12.75">
      <c r="A56" s="41"/>
      <c r="B56" s="10"/>
      <c r="C56" s="10"/>
    </row>
    <row r="57" spans="1:3" s="11" customFormat="1" ht="12.75">
      <c r="A57" s="41"/>
      <c r="B57" s="10"/>
      <c r="C57" s="10"/>
    </row>
    <row r="58" spans="1:3" s="11" customFormat="1" ht="12.75">
      <c r="A58" s="41"/>
      <c r="B58" s="10"/>
      <c r="C58" s="10"/>
    </row>
    <row r="59" spans="1:3" s="11" customFormat="1" ht="12.75">
      <c r="A59" s="41"/>
      <c r="B59" s="10"/>
      <c r="C59" s="10"/>
    </row>
    <row r="60" spans="1:3" s="11" customFormat="1" ht="12.75">
      <c r="A60" s="41"/>
      <c r="B60" s="10"/>
      <c r="C60" s="10"/>
    </row>
    <row r="61" spans="1:3" s="11" customFormat="1" ht="12.75">
      <c r="A61" s="41"/>
      <c r="B61" s="10"/>
      <c r="C61" s="10"/>
    </row>
    <row r="62" spans="1:3" s="11" customFormat="1" ht="12.75">
      <c r="A62" s="41"/>
      <c r="B62" s="10"/>
      <c r="C62" s="10"/>
    </row>
    <row r="63" spans="1:3" s="11" customFormat="1" ht="12.75">
      <c r="A63" s="41"/>
      <c r="B63" s="10"/>
      <c r="C63" s="10"/>
    </row>
    <row r="64" spans="1:3" s="11" customFormat="1" ht="12.75">
      <c r="A64" s="41"/>
      <c r="B64" s="12"/>
      <c r="C64" s="12"/>
    </row>
    <row r="65" spans="1:3" s="11" customFormat="1" ht="12.75">
      <c r="A65" s="41"/>
      <c r="B65" s="12"/>
      <c r="C65" s="12"/>
    </row>
    <row r="66" spans="1:3" s="11" customFormat="1" ht="12.75">
      <c r="A66" s="41"/>
      <c r="B66" s="12"/>
      <c r="C66" s="12"/>
    </row>
    <row r="67" spans="1:3" s="11" customFormat="1" ht="12.75">
      <c r="A67" s="41"/>
      <c r="B67" s="12"/>
      <c r="C67" s="12"/>
    </row>
    <row r="68" spans="1:3" s="11" customFormat="1" ht="12.75">
      <c r="A68" s="41"/>
      <c r="B68" s="10"/>
      <c r="C68" s="10"/>
    </row>
    <row r="69" spans="1:3" s="11" customFormat="1" ht="12.75">
      <c r="A69" s="41"/>
      <c r="B69" s="10"/>
      <c r="C69" s="10"/>
    </row>
    <row r="70" spans="1:3" s="11" customFormat="1" ht="12.75">
      <c r="A70" s="41"/>
      <c r="B70" s="10"/>
      <c r="C70" s="10"/>
    </row>
    <row r="71" spans="1:3" s="11" customFormat="1" ht="12.75">
      <c r="A71" s="41"/>
      <c r="B71" s="10"/>
      <c r="C71" s="10"/>
    </row>
    <row r="72" spans="1:3" s="11" customFormat="1" ht="12.75">
      <c r="A72" s="41"/>
      <c r="B72" s="10"/>
      <c r="C72" s="10"/>
    </row>
    <row r="73" spans="1:3" s="11" customFormat="1" ht="12.75">
      <c r="A73" s="41"/>
      <c r="B73" s="10"/>
      <c r="C73" s="10"/>
    </row>
    <row r="74" spans="1:3" s="11" customFormat="1" ht="12.75">
      <c r="A74" s="41"/>
      <c r="B74" s="10"/>
      <c r="C74" s="10"/>
    </row>
    <row r="75" spans="1:3" s="11" customFormat="1" ht="12.75">
      <c r="A75" s="41"/>
      <c r="B75" s="10"/>
      <c r="C75" s="10"/>
    </row>
    <row r="76" spans="1:3" s="11" customFormat="1" ht="12.75">
      <c r="A76" s="41"/>
      <c r="B76" s="10"/>
      <c r="C76" s="10"/>
    </row>
    <row r="77" spans="1:3" s="11" customFormat="1" ht="12.75">
      <c r="A77" s="41"/>
      <c r="B77" s="10"/>
      <c r="C77" s="10"/>
    </row>
    <row r="78" spans="1:3" s="11" customFormat="1" ht="12.75">
      <c r="A78" s="41"/>
      <c r="B78" s="10"/>
      <c r="C78" s="10"/>
    </row>
    <row r="79" spans="1:3" s="11" customFormat="1" ht="12.75">
      <c r="A79" s="41"/>
      <c r="B79" s="10"/>
      <c r="C79" s="10"/>
    </row>
    <row r="80" spans="1:3" s="11" customFormat="1" ht="12.75">
      <c r="A80" s="41"/>
      <c r="B80" s="10"/>
      <c r="C80" s="10"/>
    </row>
    <row r="81" spans="1:3" s="11" customFormat="1" ht="12.75">
      <c r="A81" s="41"/>
      <c r="B81" s="10"/>
      <c r="C81" s="10"/>
    </row>
    <row r="82" spans="1:3" s="11" customFormat="1" ht="12.75">
      <c r="A82" s="41"/>
      <c r="B82" s="10"/>
      <c r="C82" s="10"/>
    </row>
    <row r="83" spans="1:3" s="11" customFormat="1" ht="12.75">
      <c r="A83" s="41"/>
      <c r="B83" s="10"/>
      <c r="C83" s="10"/>
    </row>
    <row r="84" spans="1:3" s="11" customFormat="1" ht="12.75">
      <c r="A84" s="41"/>
      <c r="B84" s="10"/>
      <c r="C84" s="10"/>
    </row>
    <row r="85" spans="1:3" s="11" customFormat="1" ht="12.75">
      <c r="A85" s="41"/>
      <c r="B85" s="10"/>
      <c r="C85" s="10"/>
    </row>
    <row r="86" spans="1:3" s="11" customFormat="1" ht="12.75">
      <c r="A86" s="41"/>
      <c r="B86" s="12"/>
      <c r="C86" s="12"/>
    </row>
    <row r="87" spans="1:3" s="11" customFormat="1" ht="12.75">
      <c r="A87" s="41"/>
      <c r="B87" s="12"/>
      <c r="C87" s="12"/>
    </row>
    <row r="88" spans="1:3" s="11" customFormat="1" ht="12.75">
      <c r="A88" s="41"/>
      <c r="B88" s="10"/>
      <c r="C88" s="10"/>
    </row>
    <row r="89" spans="1:3" s="11" customFormat="1" ht="15" customHeight="1">
      <c r="A89" s="41"/>
      <c r="B89" s="10"/>
      <c r="C89" s="10"/>
    </row>
    <row r="90" spans="1:3" s="11" customFormat="1" ht="12.75">
      <c r="A90" s="41"/>
      <c r="B90" s="12"/>
      <c r="C90" s="12"/>
    </row>
    <row r="91" spans="1:3" s="11" customFormat="1" ht="12.75">
      <c r="A91" s="41"/>
      <c r="B91" s="12"/>
      <c r="C91" s="12"/>
    </row>
    <row r="92" spans="1:3" s="11" customFormat="1" ht="12.75">
      <c r="A92" s="41"/>
      <c r="B92" s="12"/>
      <c r="C92" s="12"/>
    </row>
    <row r="93" spans="1:3" s="11" customFormat="1" ht="12.75">
      <c r="A93" s="41"/>
      <c r="B93" s="12"/>
      <c r="C93" s="12"/>
    </row>
    <row r="94" spans="1:3" s="11" customFormat="1" ht="12.75">
      <c r="A94" s="41"/>
      <c r="B94" s="12"/>
      <c r="C94" s="12"/>
    </row>
    <row r="95" spans="1:3" s="11" customFormat="1" ht="12.75">
      <c r="A95" s="41"/>
      <c r="B95" s="12"/>
      <c r="C95" s="12"/>
    </row>
    <row r="96" spans="1:3" s="11" customFormat="1" ht="12.75">
      <c r="A96" s="41"/>
      <c r="B96" s="12"/>
      <c r="C96" s="12"/>
    </row>
    <row r="97" spans="1:3" s="11" customFormat="1" ht="12.75">
      <c r="A97" s="41"/>
      <c r="B97" s="12"/>
      <c r="C97" s="12"/>
    </row>
    <row r="98" spans="1:3" s="11" customFormat="1" ht="12.75">
      <c r="A98" s="41"/>
      <c r="B98" s="12"/>
      <c r="C98" s="12"/>
    </row>
    <row r="99" spans="1:3" s="11" customFormat="1" ht="12.75">
      <c r="A99" s="41"/>
      <c r="B99" s="12"/>
      <c r="C99" s="12"/>
    </row>
    <row r="100" spans="1:3" s="11" customFormat="1" ht="12.75">
      <c r="A100" s="41"/>
      <c r="B100" s="12"/>
      <c r="C100" s="12"/>
    </row>
    <row r="101" spans="1:3" s="11" customFormat="1" ht="12.75">
      <c r="A101" s="41"/>
      <c r="B101" s="12"/>
      <c r="C101" s="12"/>
    </row>
    <row r="102" spans="1:3" s="11" customFormat="1" ht="12.75">
      <c r="A102" s="41"/>
      <c r="B102" s="12"/>
      <c r="C102" s="12"/>
    </row>
    <row r="103" spans="1:3" s="11" customFormat="1" ht="12.75">
      <c r="A103" s="41"/>
      <c r="B103" s="12"/>
      <c r="C103" s="12"/>
    </row>
    <row r="104" spans="1:3" s="11" customFormat="1" ht="12.75">
      <c r="A104" s="41"/>
      <c r="B104" s="12"/>
      <c r="C104" s="12"/>
    </row>
    <row r="105" spans="1:3" s="11" customFormat="1" ht="12.75">
      <c r="A105" s="41"/>
      <c r="B105" s="12"/>
      <c r="C105" s="12"/>
    </row>
    <row r="106" spans="1:3" s="11" customFormat="1" ht="12.75">
      <c r="A106" s="41"/>
      <c r="B106" s="12"/>
      <c r="C106" s="12"/>
    </row>
    <row r="107" spans="1:3" s="11" customFormat="1" ht="12.75">
      <c r="A107" s="41"/>
      <c r="B107" s="12"/>
      <c r="C107" s="12"/>
    </row>
    <row r="108" spans="1:3" s="11" customFormat="1" ht="12.75">
      <c r="A108" s="41"/>
      <c r="B108" s="12"/>
      <c r="C108" s="12"/>
    </row>
    <row r="109" spans="1:3" s="11" customFormat="1" ht="12.75">
      <c r="A109" s="41"/>
      <c r="B109" s="12"/>
      <c r="C109" s="12"/>
    </row>
    <row r="110" spans="1:3" s="11" customFormat="1" ht="12.75">
      <c r="A110" s="41"/>
      <c r="B110" s="12"/>
      <c r="C110" s="12"/>
    </row>
    <row r="111" spans="1:3" s="11" customFormat="1" ht="12.75">
      <c r="A111" s="41"/>
      <c r="B111" s="12"/>
      <c r="C111" s="12"/>
    </row>
    <row r="112" spans="1:3" s="11" customFormat="1" ht="12.75">
      <c r="A112" s="41"/>
      <c r="B112" s="12"/>
      <c r="C112" s="12"/>
    </row>
    <row r="113" spans="1:3" s="11" customFormat="1" ht="12.75">
      <c r="A113" s="41"/>
      <c r="B113" s="12"/>
      <c r="C113" s="12"/>
    </row>
    <row r="114" spans="1:3" s="11" customFormat="1" ht="12.75">
      <c r="A114" s="41"/>
      <c r="B114" s="12"/>
      <c r="C114" s="12"/>
    </row>
    <row r="115" spans="1:3" s="11" customFormat="1" ht="12.75">
      <c r="A115" s="41"/>
      <c r="B115" s="12"/>
      <c r="C115" s="12"/>
    </row>
    <row r="116" spans="1:3" s="11" customFormat="1" ht="12.75">
      <c r="A116" s="41"/>
      <c r="B116" s="12"/>
      <c r="C116" s="12"/>
    </row>
    <row r="117" spans="1:3" s="11" customFormat="1" ht="12.75">
      <c r="A117" s="41"/>
      <c r="B117" s="12"/>
      <c r="C117" s="12"/>
    </row>
    <row r="118" spans="1:3" s="11" customFormat="1" ht="12.75">
      <c r="A118" s="41"/>
      <c r="B118" s="12"/>
      <c r="C118" s="12"/>
    </row>
    <row r="119" spans="1:3" s="11" customFormat="1" ht="12.75">
      <c r="A119" s="41"/>
      <c r="B119" s="12"/>
      <c r="C119" s="12"/>
    </row>
    <row r="120" spans="1:3" s="11" customFormat="1" ht="12.75">
      <c r="A120" s="41"/>
      <c r="B120" s="12"/>
      <c r="C120" s="12"/>
    </row>
    <row r="121" spans="1:3" s="11" customFormat="1" ht="12.75">
      <c r="A121" s="41"/>
      <c r="B121" s="12"/>
      <c r="C121" s="12"/>
    </row>
    <row r="122" spans="1:3" s="11" customFormat="1" ht="12.75">
      <c r="A122" s="41"/>
      <c r="B122" s="12"/>
      <c r="C122" s="12"/>
    </row>
    <row r="123" spans="1:20" ht="12.75">
      <c r="A123" s="41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2.75">
      <c r="A124" s="41"/>
      <c r="B124" s="4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2.75">
      <c r="A125" s="9"/>
      <c r="B125" s="9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2.75">
      <c r="A126" s="9"/>
      <c r="B126" s="9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2.75">
      <c r="A127" s="9"/>
      <c r="B127" s="9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2.75">
      <c r="A128" s="9"/>
      <c r="B128" s="9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2.75">
      <c r="A129" s="9"/>
      <c r="B129" s="9"/>
      <c r="C129" s="11"/>
      <c r="D129" s="11"/>
      <c r="E129" s="11"/>
      <c r="F129" s="11"/>
      <c r="G129" s="11"/>
      <c r="H129" s="11"/>
      <c r="I129" s="11"/>
      <c r="J129" s="11"/>
      <c r="K129" s="11"/>
      <c r="L129" s="13"/>
      <c r="M129" s="13"/>
      <c r="N129" s="11"/>
      <c r="O129" s="11"/>
      <c r="P129" s="11"/>
      <c r="Q129" s="11"/>
      <c r="R129" s="11"/>
      <c r="S129" s="11"/>
      <c r="T129" s="11"/>
    </row>
    <row r="130" spans="1:20" ht="12.75">
      <c r="A130" s="9"/>
      <c r="B130" s="9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2.75">
      <c r="A131" s="9"/>
      <c r="B131" s="9"/>
      <c r="C131" s="11"/>
      <c r="D131" s="11"/>
      <c r="E131" s="11"/>
      <c r="F131" s="11"/>
      <c r="G131" s="11"/>
      <c r="H131" s="11"/>
      <c r="I131" s="11"/>
      <c r="J131" s="11"/>
      <c r="K131" s="11"/>
      <c r="L131" s="13"/>
      <c r="M131" s="13"/>
      <c r="N131" s="11"/>
      <c r="O131" s="11"/>
      <c r="P131" s="11"/>
      <c r="Q131" s="11"/>
      <c r="R131" s="11"/>
      <c r="S131" s="11"/>
      <c r="T131" s="11"/>
    </row>
    <row r="132" spans="1:20" ht="12.75">
      <c r="A132" s="9"/>
      <c r="B132" s="9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2.75">
      <c r="A133" s="9"/>
      <c r="B133" s="9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2.75">
      <c r="A134" s="9"/>
      <c r="B134" s="9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2.75">
      <c r="A135" s="9"/>
      <c r="B135" s="9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</sheetData>
  <sheetProtection/>
  <mergeCells count="43">
    <mergeCell ref="A20:U20"/>
    <mergeCell ref="A7:T7"/>
    <mergeCell ref="T13:T14"/>
    <mergeCell ref="U13:U14"/>
    <mergeCell ref="A16:U16"/>
    <mergeCell ref="G11:G14"/>
    <mergeCell ref="M12:Q12"/>
    <mergeCell ref="A18:U18"/>
    <mergeCell ref="A2:I2"/>
    <mergeCell ref="J2:Q2"/>
    <mergeCell ref="A3:I3"/>
    <mergeCell ref="A4:I4"/>
    <mergeCell ref="J4:Q4"/>
    <mergeCell ref="A5:I5"/>
    <mergeCell ref="J5:Q5"/>
    <mergeCell ref="A1:I1"/>
    <mergeCell ref="J1:Q1"/>
    <mergeCell ref="H11:H13"/>
    <mergeCell ref="A22:U22"/>
    <mergeCell ref="B11:B14"/>
    <mergeCell ref="C11:D11"/>
    <mergeCell ref="R11:R13"/>
    <mergeCell ref="L11:Q11"/>
    <mergeCell ref="A17:B17"/>
    <mergeCell ref="C12:C14"/>
    <mergeCell ref="D12:D14"/>
    <mergeCell ref="I12:I13"/>
    <mergeCell ref="K11:K13"/>
    <mergeCell ref="R1:W1"/>
    <mergeCell ref="R3:W3"/>
    <mergeCell ref="R2:U2"/>
    <mergeCell ref="A6:T6"/>
    <mergeCell ref="T11:U12"/>
    <mergeCell ref="S11:S13"/>
    <mergeCell ref="L12:L13"/>
    <mergeCell ref="J12:J13"/>
    <mergeCell ref="A8:T8"/>
    <mergeCell ref="A9:T9"/>
    <mergeCell ref="A10:T10"/>
    <mergeCell ref="A11:A14"/>
    <mergeCell ref="I11:J11"/>
    <mergeCell ref="E11:E14"/>
    <mergeCell ref="F11:F14"/>
  </mergeCells>
  <printOptions horizontalCentered="1"/>
  <pageMargins left="0.3937007874015748" right="0.31496062992125984" top="1.1811023622047245" bottom="0.5905511811023623" header="0.5905511811023623" footer="0.31496062992125984"/>
  <pageSetup firstPageNumber="4" useFirstPageNumber="1" fitToHeight="1" fitToWidth="1" horizontalDpi="600" verticalDpi="600" orientation="landscape" paperSize="9" scale="55" r:id="rId1"/>
  <headerFooter>
    <oddHeader>&amp;C&amp;"Times New Roman,обычный"&amp;16&amp;P</oddHeader>
  </headerFooter>
  <rowBreaks count="1" manualBreakCount="1">
    <brk id="1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="90" zoomScaleSheetLayoutView="90" zoomScalePageLayoutView="0" workbookViewId="0" topLeftCell="A4">
      <selection activeCell="C7" sqref="C7:X7"/>
    </sheetView>
  </sheetViews>
  <sheetFormatPr defaultColWidth="8.8515625" defaultRowHeight="15"/>
  <cols>
    <col min="1" max="1" width="8.8515625" style="3" customWidth="1"/>
    <col min="2" max="2" width="23.140625" style="3" customWidth="1"/>
    <col min="3" max="3" width="14.28125" style="3" customWidth="1"/>
    <col min="4" max="4" width="7.8515625" style="3" customWidth="1"/>
    <col min="5" max="7" width="6.28125" style="3" customWidth="1"/>
    <col min="8" max="8" width="7.57421875" style="3" customWidth="1"/>
    <col min="9" max="9" width="6.28125" style="3" customWidth="1"/>
    <col min="10" max="10" width="5.8515625" style="3" customWidth="1"/>
    <col min="11" max="11" width="5.57421875" style="3" customWidth="1"/>
    <col min="12" max="12" width="7.7109375" style="3" customWidth="1"/>
    <col min="13" max="13" width="6.57421875" style="3" customWidth="1"/>
    <col min="14" max="14" width="11.421875" style="3" customWidth="1"/>
    <col min="15" max="15" width="7.7109375" style="3" customWidth="1"/>
    <col min="16" max="16" width="11.8515625" style="3" customWidth="1"/>
    <col min="17" max="17" width="7.7109375" style="3" customWidth="1"/>
    <col min="18" max="18" width="7.57421875" style="3" customWidth="1"/>
    <col min="19" max="19" width="8.8515625" style="3" customWidth="1"/>
    <col min="20" max="20" width="7.57421875" style="3" customWidth="1"/>
    <col min="21" max="21" width="8.8515625" style="3" customWidth="1"/>
    <col min="22" max="22" width="6.8515625" style="3" customWidth="1"/>
    <col min="23" max="23" width="14.57421875" style="3" customWidth="1"/>
    <col min="24" max="24" width="10.00390625" style="3" customWidth="1"/>
    <col min="25" max="16384" width="8.8515625" style="3" customWidth="1"/>
  </cols>
  <sheetData>
    <row r="1" spans="1:22" s="14" customFormat="1" ht="28.5" customHeight="1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4" s="14" customFormat="1" ht="15" customHeight="1">
      <c r="A2" s="101" t="s">
        <v>39</v>
      </c>
      <c r="B2" s="101" t="s">
        <v>3</v>
      </c>
      <c r="C2" s="101" t="s">
        <v>47</v>
      </c>
      <c r="D2" s="112" t="s">
        <v>42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s="14" customFormat="1" ht="42" customHeight="1">
      <c r="A3" s="101"/>
      <c r="B3" s="101"/>
      <c r="C3" s="101"/>
      <c r="D3" s="101" t="s">
        <v>48</v>
      </c>
      <c r="E3" s="101"/>
      <c r="F3" s="101"/>
      <c r="G3" s="101"/>
      <c r="H3" s="101"/>
      <c r="I3" s="101"/>
      <c r="J3" s="101"/>
      <c r="K3" s="103" t="s">
        <v>55</v>
      </c>
      <c r="L3" s="104"/>
      <c r="M3" s="101" t="s">
        <v>56</v>
      </c>
      <c r="N3" s="101"/>
      <c r="O3" s="101" t="s">
        <v>57</v>
      </c>
      <c r="P3" s="101"/>
      <c r="Q3" s="102" t="s">
        <v>58</v>
      </c>
      <c r="R3" s="102"/>
      <c r="S3" s="101" t="s">
        <v>49</v>
      </c>
      <c r="T3" s="101"/>
      <c r="U3" s="101" t="s">
        <v>50</v>
      </c>
      <c r="V3" s="101"/>
      <c r="W3" s="101" t="s">
        <v>59</v>
      </c>
      <c r="X3" s="113" t="s">
        <v>60</v>
      </c>
    </row>
    <row r="4" spans="1:24" s="14" customFormat="1" ht="162" customHeight="1">
      <c r="A4" s="101"/>
      <c r="B4" s="101"/>
      <c r="C4" s="101"/>
      <c r="D4" s="15" t="s">
        <v>38</v>
      </c>
      <c r="E4" s="16" t="s">
        <v>54</v>
      </c>
      <c r="F4" s="16" t="s">
        <v>61</v>
      </c>
      <c r="G4" s="16" t="s">
        <v>7</v>
      </c>
      <c r="H4" s="16" t="s">
        <v>9</v>
      </c>
      <c r="I4" s="16" t="s">
        <v>10</v>
      </c>
      <c r="J4" s="16" t="s">
        <v>8</v>
      </c>
      <c r="K4" s="105"/>
      <c r="L4" s="106"/>
      <c r="M4" s="101"/>
      <c r="N4" s="101"/>
      <c r="O4" s="101"/>
      <c r="P4" s="101"/>
      <c r="Q4" s="102"/>
      <c r="R4" s="102"/>
      <c r="S4" s="101"/>
      <c r="T4" s="101"/>
      <c r="U4" s="101"/>
      <c r="V4" s="101"/>
      <c r="W4" s="101"/>
      <c r="X4" s="114"/>
    </row>
    <row r="5" spans="1:24" ht="23.25" customHeight="1">
      <c r="A5" s="101"/>
      <c r="B5" s="101"/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15" t="s">
        <v>4</v>
      </c>
      <c r="L5" s="15" t="s">
        <v>1</v>
      </c>
      <c r="M5" s="15" t="s">
        <v>4</v>
      </c>
      <c r="N5" s="15" t="s">
        <v>1</v>
      </c>
      <c r="O5" s="15" t="s">
        <v>2</v>
      </c>
      <c r="P5" s="15" t="s">
        <v>1</v>
      </c>
      <c r="Q5" s="17" t="s">
        <v>2</v>
      </c>
      <c r="R5" s="17" t="s">
        <v>1</v>
      </c>
      <c r="S5" s="15" t="s">
        <v>2</v>
      </c>
      <c r="T5" s="15" t="s">
        <v>1</v>
      </c>
      <c r="U5" s="15" t="s">
        <v>5</v>
      </c>
      <c r="V5" s="15" t="s">
        <v>1</v>
      </c>
      <c r="W5" s="15" t="s">
        <v>1</v>
      </c>
      <c r="X5" s="15" t="s">
        <v>1</v>
      </c>
    </row>
    <row r="6" spans="1:24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8">
        <v>21</v>
      </c>
      <c r="V6" s="18">
        <v>22</v>
      </c>
      <c r="W6" s="18">
        <v>23</v>
      </c>
      <c r="X6" s="18">
        <v>24</v>
      </c>
    </row>
    <row r="7" spans="1:24" ht="17.25" customHeight="1">
      <c r="A7" s="107" t="s">
        <v>6</v>
      </c>
      <c r="B7" s="108"/>
      <c r="C7" s="58">
        <f>C13+C14+C15+C16+C17+C18</f>
        <v>8653733.28</v>
      </c>
      <c r="D7" s="58">
        <f aca="true" t="shared" si="0" ref="D7:X7">D13+D14+D15+D16+D17+D18</f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2992</v>
      </c>
      <c r="P7" s="58">
        <f t="shared" si="0"/>
        <v>8012716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8">
        <f t="shared" si="0"/>
        <v>0</v>
      </c>
      <c r="V7" s="58">
        <f t="shared" si="0"/>
        <v>0</v>
      </c>
      <c r="W7" s="58">
        <f t="shared" si="0"/>
        <v>641017.28</v>
      </c>
      <c r="X7" s="58">
        <f t="shared" si="0"/>
        <v>0</v>
      </c>
    </row>
    <row r="8" spans="1:24" ht="21.75" customHeight="1">
      <c r="A8" s="115" t="s">
        <v>68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 spans="1:24" s="26" customFormat="1" ht="32.25" customHeight="1">
      <c r="A9" s="19"/>
      <c r="B9" s="24"/>
      <c r="C9" s="24"/>
      <c r="D9" s="19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P9" s="21"/>
      <c r="Q9" s="20"/>
      <c r="R9" s="25"/>
      <c r="S9" s="24"/>
      <c r="T9" s="24"/>
      <c r="U9" s="24"/>
      <c r="V9" s="24"/>
      <c r="W9" s="24"/>
      <c r="X9" s="24"/>
    </row>
    <row r="10" spans="1:24" s="26" customFormat="1" ht="17.25" customHeight="1">
      <c r="A10" s="115" t="s">
        <v>69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26" customFormat="1" ht="33.75" customHeight="1">
      <c r="A11" s="19"/>
      <c r="B11" s="6"/>
      <c r="C11" s="19"/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/>
      <c r="P11" s="21"/>
      <c r="Q11" s="20"/>
      <c r="R11" s="25"/>
      <c r="S11" s="24"/>
      <c r="T11" s="24"/>
      <c r="U11" s="24"/>
      <c r="V11" s="24"/>
      <c r="W11" s="24"/>
      <c r="X11" s="24"/>
    </row>
    <row r="12" spans="1:24" s="26" customFormat="1" ht="33.75" customHeight="1">
      <c r="A12" s="109" t="s">
        <v>70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</row>
    <row r="13" spans="1:24" s="39" customFormat="1" ht="53.25" customHeight="1">
      <c r="A13" s="44">
        <v>1</v>
      </c>
      <c r="B13" s="45" t="s">
        <v>77</v>
      </c>
      <c r="C13" s="54">
        <f aca="true" t="shared" si="1" ref="C13:C18">P13+W13</f>
        <v>1731834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>
        <v>650</v>
      </c>
      <c r="P13" s="54">
        <f>O13*2467</f>
        <v>1603550</v>
      </c>
      <c r="Q13" s="54"/>
      <c r="R13" s="54"/>
      <c r="S13" s="54"/>
      <c r="T13" s="54"/>
      <c r="U13" s="54"/>
      <c r="V13" s="54"/>
      <c r="W13" s="54">
        <f aca="true" t="shared" si="2" ref="W13:W18">P13*8/100</f>
        <v>128284</v>
      </c>
      <c r="X13" s="53"/>
    </row>
    <row r="14" spans="1:23" s="55" customFormat="1" ht="38.25">
      <c r="A14" s="6">
        <v>2</v>
      </c>
      <c r="B14" s="52" t="s">
        <v>78</v>
      </c>
      <c r="C14" s="61">
        <f t="shared" si="1"/>
        <v>1731834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4">
        <v>650</v>
      </c>
      <c r="P14" s="54">
        <f>O14*2467</f>
        <v>1603550</v>
      </c>
      <c r="Q14" s="59"/>
      <c r="R14" s="59"/>
      <c r="S14" s="59"/>
      <c r="T14" s="59"/>
      <c r="U14" s="59"/>
      <c r="V14" s="59"/>
      <c r="W14" s="54">
        <f t="shared" si="2"/>
        <v>128284</v>
      </c>
    </row>
    <row r="15" spans="1:23" s="55" customFormat="1" ht="38.25">
      <c r="A15" s="6">
        <v>3</v>
      </c>
      <c r="B15" s="52" t="s">
        <v>79</v>
      </c>
      <c r="C15" s="61">
        <f t="shared" si="1"/>
        <v>1731834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4">
        <v>650</v>
      </c>
      <c r="P15" s="54">
        <f>O15*2467</f>
        <v>1603550</v>
      </c>
      <c r="Q15" s="59"/>
      <c r="R15" s="59"/>
      <c r="S15" s="59"/>
      <c r="T15" s="59"/>
      <c r="U15" s="59"/>
      <c r="V15" s="59"/>
      <c r="W15" s="54">
        <f t="shared" si="2"/>
        <v>128284</v>
      </c>
    </row>
    <row r="16" spans="1:23" s="55" customFormat="1" ht="51">
      <c r="A16" s="6">
        <v>4</v>
      </c>
      <c r="B16" s="52" t="s">
        <v>82</v>
      </c>
      <c r="C16" s="61">
        <f t="shared" si="1"/>
        <v>1450333.08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>
        <v>437</v>
      </c>
      <c r="P16" s="54">
        <f>O16*3073</f>
        <v>1342901</v>
      </c>
      <c r="Q16" s="59"/>
      <c r="R16" s="59"/>
      <c r="S16" s="59"/>
      <c r="T16" s="59"/>
      <c r="U16" s="59"/>
      <c r="V16" s="59"/>
      <c r="W16" s="54">
        <f t="shared" si="2"/>
        <v>107432.08</v>
      </c>
    </row>
    <row r="17" spans="1:23" s="55" customFormat="1" ht="51">
      <c r="A17" s="37">
        <v>5</v>
      </c>
      <c r="B17" s="52" t="s">
        <v>81</v>
      </c>
      <c r="C17" s="61">
        <f t="shared" si="1"/>
        <v>1144999.8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>
        <v>345</v>
      </c>
      <c r="P17" s="54">
        <f>O17*3073</f>
        <v>1060185</v>
      </c>
      <c r="Q17" s="59"/>
      <c r="R17" s="59"/>
      <c r="S17" s="59"/>
      <c r="T17" s="59"/>
      <c r="U17" s="59"/>
      <c r="V17" s="59"/>
      <c r="W17" s="54">
        <f t="shared" si="2"/>
        <v>84814.8</v>
      </c>
    </row>
    <row r="18" spans="1:23" s="55" customFormat="1" ht="51">
      <c r="A18" s="37">
        <v>6</v>
      </c>
      <c r="B18" s="52" t="s">
        <v>80</v>
      </c>
      <c r="C18" s="61">
        <f t="shared" si="1"/>
        <v>862898.4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>
        <v>260</v>
      </c>
      <c r="P18" s="61">
        <f>O18*3073</f>
        <v>798980</v>
      </c>
      <c r="Q18" s="59"/>
      <c r="R18" s="59"/>
      <c r="S18" s="59"/>
      <c r="T18" s="59"/>
      <c r="U18" s="59"/>
      <c r="V18" s="59"/>
      <c r="W18" s="61">
        <f t="shared" si="2"/>
        <v>63918.4</v>
      </c>
    </row>
  </sheetData>
  <sheetProtection/>
  <mergeCells count="18">
    <mergeCell ref="W3:W4"/>
    <mergeCell ref="D3:J3"/>
    <mergeCell ref="A7:B7"/>
    <mergeCell ref="A12:X12"/>
    <mergeCell ref="D2:X2"/>
    <mergeCell ref="X3:X4"/>
    <mergeCell ref="A8:X8"/>
    <mergeCell ref="A10:X10"/>
    <mergeCell ref="A1:V1"/>
    <mergeCell ref="A2:A5"/>
    <mergeCell ref="B2:B5"/>
    <mergeCell ref="M3:N4"/>
    <mergeCell ref="O3:P4"/>
    <mergeCell ref="Q3:R4"/>
    <mergeCell ref="S3:T4"/>
    <mergeCell ref="U3:V4"/>
    <mergeCell ref="C2:C4"/>
    <mergeCell ref="K3:L4"/>
  </mergeCells>
  <printOptions horizontalCentered="1"/>
  <pageMargins left="0.5511811023622047" right="0.3937007874015748" top="1.1811023622047245" bottom="0.7480314960629921" header="0.5905511811023623" footer="0.31496062992125984"/>
  <pageSetup firstPageNumber="7" useFirstPageNumber="1" orientation="landscape" paperSize="9" scale="60" r:id="rId1"/>
  <headerFooter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SheetLayoutView="100" zoomScalePageLayoutView="0" workbookViewId="0" topLeftCell="A14">
      <selection activeCell="D16" sqref="D16"/>
    </sheetView>
  </sheetViews>
  <sheetFormatPr defaultColWidth="8.8515625" defaultRowHeight="15"/>
  <cols>
    <col min="1" max="1" width="8.8515625" style="3" customWidth="1"/>
    <col min="2" max="2" width="26.00390625" style="3" customWidth="1"/>
    <col min="3" max="3" width="18.8515625" style="3" customWidth="1"/>
    <col min="4" max="4" width="41.421875" style="3" customWidth="1"/>
    <col min="5" max="5" width="18.8515625" style="3" customWidth="1"/>
    <col min="6" max="6" width="19.57421875" style="3" customWidth="1"/>
    <col min="7" max="7" width="2.7109375" style="3" customWidth="1"/>
    <col min="8" max="16384" width="8.8515625" style="3" customWidth="1"/>
  </cols>
  <sheetData>
    <row r="1" spans="1:7" ht="45" customHeight="1">
      <c r="A1" s="120" t="s">
        <v>37</v>
      </c>
      <c r="B1" s="120"/>
      <c r="C1" s="120"/>
      <c r="D1" s="120"/>
      <c r="E1" s="120"/>
      <c r="F1" s="120"/>
      <c r="G1" s="2"/>
    </row>
    <row r="2" spans="1:7" ht="18.75" customHeight="1">
      <c r="A2" s="27"/>
      <c r="B2" s="27"/>
      <c r="C2" s="27"/>
      <c r="D2" s="27"/>
      <c r="E2" s="27"/>
      <c r="F2" s="27"/>
      <c r="G2" s="2"/>
    </row>
    <row r="3" spans="1:7" ht="62.25" customHeight="1">
      <c r="A3" s="101" t="s">
        <v>39</v>
      </c>
      <c r="B3" s="101" t="s">
        <v>45</v>
      </c>
      <c r="C3" s="121" t="s">
        <v>15</v>
      </c>
      <c r="D3" s="121" t="s">
        <v>46</v>
      </c>
      <c r="E3" s="101" t="s">
        <v>28</v>
      </c>
      <c r="F3" s="101" t="s">
        <v>29</v>
      </c>
      <c r="G3" s="2"/>
    </row>
    <row r="4" spans="1:7" ht="65.25" customHeight="1">
      <c r="A4" s="101"/>
      <c r="B4" s="101"/>
      <c r="C4" s="121"/>
      <c r="D4" s="121"/>
      <c r="E4" s="101"/>
      <c r="F4" s="101"/>
      <c r="G4" s="2"/>
    </row>
    <row r="5" spans="1:7" ht="12.75">
      <c r="A5" s="101"/>
      <c r="B5" s="101"/>
      <c r="C5" s="28" t="s">
        <v>2</v>
      </c>
      <c r="D5" s="18" t="s">
        <v>27</v>
      </c>
      <c r="E5" s="18" t="s">
        <v>4</v>
      </c>
      <c r="F5" s="18" t="s">
        <v>1</v>
      </c>
      <c r="G5" s="2"/>
    </row>
    <row r="6" spans="1:7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2"/>
    </row>
    <row r="7" spans="1:7" ht="24" customHeight="1">
      <c r="A7" s="119" t="s">
        <v>71</v>
      </c>
      <c r="B7" s="119"/>
      <c r="C7" s="119"/>
      <c r="D7" s="119"/>
      <c r="E7" s="119"/>
      <c r="F7" s="119"/>
      <c r="G7" s="2"/>
    </row>
    <row r="8" spans="1:7" ht="27.75" customHeight="1">
      <c r="A8" s="18"/>
      <c r="B8" s="15"/>
      <c r="C8" s="18"/>
      <c r="D8" s="18"/>
      <c r="E8" s="18"/>
      <c r="F8" s="18"/>
      <c r="G8" s="2"/>
    </row>
    <row r="9" spans="1:7" ht="21.75" customHeight="1">
      <c r="A9" s="119" t="s">
        <v>72</v>
      </c>
      <c r="B9" s="119"/>
      <c r="C9" s="119"/>
      <c r="D9" s="119"/>
      <c r="E9" s="119"/>
      <c r="F9" s="119"/>
      <c r="G9" s="2"/>
    </row>
    <row r="10" spans="1:7" ht="12.75">
      <c r="A10" s="18"/>
      <c r="B10" s="15"/>
      <c r="C10" s="18"/>
      <c r="D10" s="18"/>
      <c r="E10" s="18"/>
      <c r="F10" s="18"/>
      <c r="G10" s="2"/>
    </row>
    <row r="11" spans="1:7" ht="20.25" customHeight="1">
      <c r="A11" s="116" t="s">
        <v>73</v>
      </c>
      <c r="B11" s="117"/>
      <c r="C11" s="117"/>
      <c r="D11" s="117"/>
      <c r="E11" s="117"/>
      <c r="F11" s="118"/>
      <c r="G11" s="2"/>
    </row>
    <row r="12" spans="1:7" ht="57.75" customHeight="1">
      <c r="A12" s="44">
        <v>1</v>
      </c>
      <c r="B12" s="45" t="s">
        <v>77</v>
      </c>
      <c r="C12" s="18">
        <f>'часть 1'!H23</f>
        <v>564</v>
      </c>
      <c r="D12" s="18">
        <f>'часть 1'!K17</f>
        <v>201</v>
      </c>
      <c r="E12" s="18">
        <v>1</v>
      </c>
      <c r="F12" s="58">
        <f>'часть 1'!L23</f>
        <v>1731834</v>
      </c>
      <c r="G12" s="2"/>
    </row>
    <row r="13" spans="1:6" ht="38.25">
      <c r="A13" s="6">
        <v>2</v>
      </c>
      <c r="B13" s="52" t="s">
        <v>78</v>
      </c>
      <c r="C13" s="40">
        <f>'часть 1'!H24</f>
        <v>976.9</v>
      </c>
      <c r="D13" s="50">
        <f>'часть 1'!K24</f>
        <v>40</v>
      </c>
      <c r="E13" s="50">
        <v>1</v>
      </c>
      <c r="F13" s="60">
        <f>'часть 2'!C14</f>
        <v>1731834</v>
      </c>
    </row>
    <row r="14" spans="1:6" ht="38.25">
      <c r="A14" s="6">
        <v>3</v>
      </c>
      <c r="B14" s="52" t="s">
        <v>79</v>
      </c>
      <c r="C14" s="40">
        <f>'часть 1'!H25</f>
        <v>913.3</v>
      </c>
      <c r="D14" s="50">
        <f>'часть 1'!K25</f>
        <v>44</v>
      </c>
      <c r="E14" s="50">
        <v>1</v>
      </c>
      <c r="F14" s="60">
        <f>'часть 2'!C15</f>
        <v>1731834</v>
      </c>
    </row>
    <row r="15" spans="1:6" ht="51">
      <c r="A15" s="6">
        <v>4</v>
      </c>
      <c r="B15" s="52" t="s">
        <v>82</v>
      </c>
      <c r="C15" s="40">
        <f>'часть 1'!H26</f>
        <v>517.2</v>
      </c>
      <c r="D15" s="50">
        <f>'часть 1'!K26</f>
        <v>28</v>
      </c>
      <c r="E15" s="50">
        <v>1</v>
      </c>
      <c r="F15" s="60">
        <f>'часть 2'!C16</f>
        <v>1450333.08</v>
      </c>
    </row>
    <row r="16" spans="1:6" ht="51">
      <c r="A16" s="37">
        <v>5</v>
      </c>
      <c r="B16" s="52" t="s">
        <v>81</v>
      </c>
      <c r="C16" s="40">
        <f>'часть 1'!H27</f>
        <v>388</v>
      </c>
      <c r="D16" s="50">
        <f>'часть 1'!K27</f>
        <v>20</v>
      </c>
      <c r="E16" s="50">
        <v>1</v>
      </c>
      <c r="F16" s="60">
        <f>'часть 2'!C17</f>
        <v>1144999.8</v>
      </c>
    </row>
    <row r="17" spans="1:6" ht="51">
      <c r="A17" s="37">
        <v>6</v>
      </c>
      <c r="B17" s="52" t="s">
        <v>80</v>
      </c>
      <c r="C17" s="40">
        <f>'часть 1'!H28</f>
        <v>312</v>
      </c>
      <c r="D17" s="50">
        <f>'часть 1'!K28</f>
        <v>22</v>
      </c>
      <c r="E17" s="50">
        <v>1</v>
      </c>
      <c r="F17" s="60">
        <f>'часть 2'!C18</f>
        <v>862898.4</v>
      </c>
    </row>
    <row r="18" spans="1:7" ht="12.75">
      <c r="A18" s="18" t="s">
        <v>6</v>
      </c>
      <c r="B18" s="15"/>
      <c r="C18" s="18">
        <f>SUM(C12:C17)</f>
        <v>3671.3999999999996</v>
      </c>
      <c r="D18" s="50">
        <f>SUM(D12:D17)</f>
        <v>355</v>
      </c>
      <c r="E18" s="50">
        <f>SUM(E12:E17)</f>
        <v>6</v>
      </c>
      <c r="F18" s="50">
        <f>SUM(F12:F17)</f>
        <v>8653733.28</v>
      </c>
      <c r="G18" s="2"/>
    </row>
  </sheetData>
  <sheetProtection/>
  <mergeCells count="10">
    <mergeCell ref="A11:F11"/>
    <mergeCell ref="A7:F7"/>
    <mergeCell ref="A9:F9"/>
    <mergeCell ref="E3:E4"/>
    <mergeCell ref="F3:F4"/>
    <mergeCell ref="A1:F1"/>
    <mergeCell ref="A3:A5"/>
    <mergeCell ref="B3:B5"/>
    <mergeCell ref="C3:C4"/>
    <mergeCell ref="D3:D4"/>
  </mergeCells>
  <printOptions/>
  <pageMargins left="0.5905511811023623" right="0.7086614173228347" top="1.1811023622047245" bottom="0.7480314960629921" header="0.5905511811023623" footer="0.31496062992125984"/>
  <pageSetup firstPageNumber="8" useFirstPageNumber="1" fitToHeight="1" fitToWidth="1" orientation="landscape" paperSize="9" scale="7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Архитектура</cp:lastModifiedBy>
  <cp:lastPrinted>2019-03-04T05:18:03Z</cp:lastPrinted>
  <dcterms:created xsi:type="dcterms:W3CDTF">2012-12-13T11:50:40Z</dcterms:created>
  <dcterms:modified xsi:type="dcterms:W3CDTF">2019-03-04T05:19:36Z</dcterms:modified>
  <cp:category/>
  <cp:version/>
  <cp:contentType/>
  <cp:contentStatus/>
</cp:coreProperties>
</file>